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How to Use" sheetId="1" state="visible" r:id="rId3"/>
    <sheet name="Status Report" sheetId="2" state="visible" r:id="rId4"/>
    <sheet name="Trend" sheetId="3" state="visible" r:id="rId5"/>
  </sheets>
  <definedNames>
    <definedName function="false" hidden="false" localSheetId="1" name="_xlnm.Print_Area" vbProcedure="false">'Status Report'!$A$1:$G$75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<sst xmlns="http://schemas.openxmlformats.org/spreadsheetml/2006/main" count="136" uniqueCount="117">
  <si>
    <t xml:space="preserve">Project Status Report Template</t>
  </si>
  <si>
    <t xml:space="preserve">Free template from ProjectManagers.net</t>
  </si>
  <si>
    <t xml:space="preserve">How to fill it in</t>
  </si>
  <si>
    <t xml:space="preserve">1. Open the Status Report tab. Type only in the cream cells. White cells hold formulas.</t>
  </si>
  <si>
    <t xml:space="preserve">2. Set the report date, planned % and actual % complete, budget and spent to date.</t>
  </si>
  <si>
    <t xml:space="preserve">3. Pick Green, Amber or Red for each health area and write what you are doing about every Amber or Red.</t>
  </si>
  <si>
    <t xml:space="preserve">4. Overall status is calculated: any Red makes it Red, any Amber makes it Amber, otherwise Green.</t>
  </si>
  <si>
    <t xml:space="preserve">5. List milestones. Rows past their due date that are not Done are flagged OVERDUE in red.</t>
  </si>
  <si>
    <t xml:space="preserve">6. Add risks and issues with an owner and an action. Rows missing either are highlighted.</t>
  </si>
  <si>
    <t xml:space="preserve">7. After each report, add one line to the Trend tab so the sponsor can see the direction, not only today.</t>
  </si>
  <si>
    <t xml:space="preserve">Suggested color rules (used in the Suggested cells)</t>
  </si>
  <si>
    <t xml:space="preserve">Schedule: Green if actual % is within 5 points of plan, Amber within 15, Red beyond 15.</t>
  </si>
  <si>
    <t xml:space="preserve">Budget: cost index = (budget x actual %) / spent. Green at 0.95 or more, Amber at 0.85 or more, Red below.</t>
  </si>
  <si>
    <t xml:space="preserve">The example row values (Website Redesign) show the expected format. Replace them with your project.</t>
  </si>
  <si>
    <t xml:space="preserve">Need a full report online? Use the free Status Report Builder on projectmanagers.net/5-free-project-status-report-templates/</t>
  </si>
  <si>
    <t xml:space="preserve">Project Status Report</t>
  </si>
  <si>
    <t xml:space="preserve">Cream cells are inputs. Example values: Website Redesign. Template by ProjectManagers.net</t>
  </si>
  <si>
    <t xml:space="preserve">PROJECT DETAILS</t>
  </si>
  <si>
    <t xml:space="preserve">Project name</t>
  </si>
  <si>
    <t xml:space="preserve">Website Redesign</t>
  </si>
  <si>
    <t xml:space="preserve">Planned % complete</t>
  </si>
  <si>
    <t xml:space="preserve">Project manager</t>
  </si>
  <si>
    <t xml:space="preserve">Maya Chen</t>
  </si>
  <si>
    <t xml:space="preserve">Actual % complete</t>
  </si>
  <si>
    <t xml:space="preserve">Sponsor</t>
  </si>
  <si>
    <t xml:space="preserve">Daniel Ortiz (VP Marketing)</t>
  </si>
  <si>
    <t xml:space="preserve">Total budget ($)</t>
  </si>
  <si>
    <t xml:space="preserve">Report date</t>
  </si>
  <si>
    <t xml:space="preserve">Spent to date ($)</t>
  </si>
  <si>
    <t xml:space="preserve">Reporting period</t>
  </si>
  <si>
    <t xml:space="preserve">Weekly</t>
  </si>
  <si>
    <t xml:space="preserve">Schedule variance (pts)</t>
  </si>
  <si>
    <t xml:space="preserve">Current phase</t>
  </si>
  <si>
    <t xml:space="preserve">Build</t>
  </si>
  <si>
    <t xml:space="preserve">Cost index (CPI)</t>
  </si>
  <si>
    <t xml:space="preserve">Forecast at completion</t>
  </si>
  <si>
    <t xml:space="preserve">OVERALL STATUS</t>
  </si>
  <si>
    <t xml:space="preserve">Overall status</t>
  </si>
  <si>
    <t xml:space="preserve">Executive summary</t>
  </si>
  <si>
    <t xml:space="preserve">The redesign is in the build phase and 52% complete against a plan of 60%. Content migration is running one week late because product pages need legal review. Budget is tracking slightly over. We need a decision on the launch date by Friday.</t>
  </si>
  <si>
    <t xml:space="preserve">HEALTH BY AREA</t>
  </si>
  <si>
    <t xml:space="preserve">Area</t>
  </si>
  <si>
    <t xml:space="preserve">Status</t>
  </si>
  <si>
    <t xml:space="preserve">Suggested</t>
  </si>
  <si>
    <t xml:space="preserve">Notes and recovery action</t>
  </si>
  <si>
    <t xml:space="preserve">Schedule</t>
  </si>
  <si>
    <t xml:space="preserve">Amber</t>
  </si>
  <si>
    <t xml:space="preserve">Content migration 1 week late. Contract writer added.</t>
  </si>
  <si>
    <t xml:space="preserve">Budget</t>
  </si>
  <si>
    <t xml:space="preserve">Writer adds $6,000, covered by contingency.</t>
  </si>
  <si>
    <t xml:space="preserve">Scope</t>
  </si>
  <si>
    <t xml:space="preserve">Green</t>
  </si>
  <si>
    <t xml:space="preserve">(your judgment)</t>
  </si>
  <si>
    <t xml:space="preserve">Quality</t>
  </si>
  <si>
    <t xml:space="preserve">Resources</t>
  </si>
  <si>
    <t xml:space="preserve">Lead developer out 3 days next week.</t>
  </si>
  <si>
    <t xml:space="preserve">MILESTONES</t>
  </si>
  <si>
    <t xml:space="preserve">Milestone</t>
  </si>
  <si>
    <t xml:space="preserve">Due date</t>
  </si>
  <si>
    <t xml:space="preserve">Flag</t>
  </si>
  <si>
    <t xml:space="preserve">Design approved</t>
  </si>
  <si>
    <t xml:space="preserve">Done</t>
  </si>
  <si>
    <t xml:space="preserve">Templates built</t>
  </si>
  <si>
    <t xml:space="preserve">Content migrated</t>
  </si>
  <si>
    <t xml:space="preserve">In progress</t>
  </si>
  <si>
    <t xml:space="preserve">User testing</t>
  </si>
  <si>
    <t xml:space="preserve">Not started</t>
  </si>
  <si>
    <t xml:space="preserve">Go live</t>
  </si>
  <si>
    <t xml:space="preserve">Overdue milestones</t>
  </si>
  <si>
    <t xml:space="preserve">DONE THIS PERIOD AND NEXT PERIOD</t>
  </si>
  <si>
    <t xml:space="preserve">Done this period</t>
  </si>
  <si>
    <t xml:space="preserve">Next period</t>
  </si>
  <si>
    <t xml:space="preserve">Built 14 of 16 page templates</t>
  </si>
  <si>
    <t xml:space="preserve">Finish the last 2 templates</t>
  </si>
  <si>
    <t xml:space="preserve">Finished accessibility review</t>
  </si>
  <si>
    <t xml:space="preserve">Clear legal review on product pages</t>
  </si>
  <si>
    <t xml:space="preserve">Moved 120 of 210 pages to the new CMS</t>
  </si>
  <si>
    <t xml:space="preserve">Book 8 users for testing</t>
  </si>
  <si>
    <t xml:space="preserve">RISKS AND ISSUES</t>
  </si>
  <si>
    <t xml:space="preserve">Description</t>
  </si>
  <si>
    <t xml:space="preserve">Type</t>
  </si>
  <si>
    <t xml:space="preserve">Impact</t>
  </si>
  <si>
    <t xml:space="preserve">Owner</t>
  </si>
  <si>
    <t xml:space="preserve">Action</t>
  </si>
  <si>
    <t xml:space="preserve">Check</t>
  </si>
  <si>
    <t xml:space="preserve">Legal review is slowing product page migration</t>
  </si>
  <si>
    <t xml:space="preserve">Issue</t>
  </si>
  <si>
    <t xml:space="preserve">High</t>
  </si>
  <si>
    <t xml:space="preserve">Daily 15-minute review slot agreed with legal</t>
  </si>
  <si>
    <t xml:space="preserve">Search rankings may drop after launch</t>
  </si>
  <si>
    <t xml:space="preserve">Risk</t>
  </si>
  <si>
    <t xml:space="preserve">Medium</t>
  </si>
  <si>
    <t xml:space="preserve">Sam Lee</t>
  </si>
  <si>
    <t xml:space="preserve">Map 301 redirects for all old URLs</t>
  </si>
  <si>
    <t xml:space="preserve">Payment page vendor update in the launch week</t>
  </si>
  <si>
    <t xml:space="preserve">Open high-impact items</t>
  </si>
  <si>
    <t xml:space="preserve">DECISIONS OR HELP NEEDED</t>
  </si>
  <si>
    <t xml:space="preserve">Decision needed</t>
  </si>
  <si>
    <t xml:space="preserve">From</t>
  </si>
  <si>
    <t xml:space="preserve">By</t>
  </si>
  <si>
    <t xml:space="preserve">Keep the launch date or move it 1 week</t>
  </si>
  <si>
    <t xml:space="preserve">Daniel Ortiz</t>
  </si>
  <si>
    <t xml:space="preserve">Open</t>
  </si>
  <si>
    <t xml:space="preserve">Escalation check</t>
  </si>
  <si>
    <t xml:space="preserve">Status Trend</t>
  </si>
  <si>
    <t xml:space="preserve">Add one row per report. Variance and cost index are calculated.</t>
  </si>
  <si>
    <t xml:space="preserve">Planned %</t>
  </si>
  <si>
    <t xml:space="preserve">Actual %</t>
  </si>
  <si>
    <t xml:space="preserve">Budget ($)</t>
  </si>
  <si>
    <t xml:space="preserve">Spent ($)</t>
  </si>
  <si>
    <t xml:space="preserve">Schedule var (pts)</t>
  </si>
  <si>
    <t xml:space="preserve">Cost index</t>
  </si>
  <si>
    <t xml:space="preserve">Comment</t>
  </si>
  <si>
    <t xml:space="preserve">On plan</t>
  </si>
  <si>
    <t xml:space="preserve">Templates started</t>
  </si>
  <si>
    <t xml:space="preserve">Legal review delay</t>
  </si>
  <si>
    <t xml:space="preserve">Contract writer added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</si>
</sst>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%"/>
    <numFmt numFmtId="166" formatCode="\$#,##0"/>
    <numFmt numFmtId="167" formatCode="mmm\ d&quot;, &quot;yyyy"/>
    <numFmt numFmtId="168" formatCode="\+0;\-0;0"/>
    <numFmt numFmtId="169" formatCode="0.00"/>
    <numFmt numFmtId="170" formatCode="General"/>
  </numFmts>
  <fonts count="2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12325B"/>
      <name val="Arial"/>
      <family val="0"/>
      <charset val="1"/>
    </font>
    <font>
      <sz val="11"/>
      <color rgb="FF5A6878"/>
      <name val="Arial"/>
      <family val="0"/>
      <charset val="1"/>
    </font>
    <font>
      <b val="true"/>
      <sz val="12"/>
      <color rgb="FF12325B"/>
      <name val="Arial"/>
      <family val="0"/>
      <charset val="1"/>
    </font>
    <font>
      <sz val="11"/>
      <color rgb="FF1D2B3A"/>
      <name val="Arial"/>
      <family val="0"/>
      <charset val="1"/>
    </font>
    <font>
      <sz val="9"/>
      <color rgb="FF5A6878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10"/>
      <color rgb="FF12325B"/>
      <name val="Arial"/>
      <family val="0"/>
      <charset val="1"/>
    </font>
    <font>
      <sz val="10"/>
      <color rgb="FF0000FF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10"/>
      <color rgb="FF5A6878"/>
      <name val="Arial"/>
      <family val="0"/>
      <charset val="1"/>
    </font>
    <font>
      <b val="true"/>
      <sz val="10"/>
      <color rgb="FFB3261E"/>
      <name val="Arial"/>
      <family val="0"/>
      <charset val="1"/>
    </font>
    <font>
      <b val="true"/>
      <sz val="16"/>
      <color rgb="FF12325B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12325B"/>
        <bgColor rgb="FF1D2B3A"/>
      </patternFill>
    </fill>
    <fill>
      <patternFill patternType="solid">
        <fgColor rgb="FFF3F6FA"/>
        <bgColor rgb="FFE9F4EE"/>
      </patternFill>
    </fill>
    <fill>
      <patternFill patternType="solid">
        <fgColor rgb="FFFFF8E1"/>
        <bgColor rgb="FFFFF3E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D9DEE5"/>
      </left>
      <right style="thin">
        <color rgb="FFD9DEE5"/>
      </right>
      <top style="thin">
        <color rgb="FFD9DEE5"/>
      </top>
      <bottom style="thin">
        <color rgb="FFD9DEE5"/>
      </bottom>
      <diagonal/>
    </border>
    <border diagonalUp="false" diagonalDown="false">
      <left style="thin">
        <color rgb="FFD9DEE5"/>
      </left>
      <right/>
      <top style="thin">
        <color rgb="FFD9DEE5"/>
      </top>
      <bottom style="thin">
        <color rgb="FFD9DEE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1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ont>
        <name val="Arial"/>
        <charset val="1"/>
        <family val="0"/>
        <b val="1"/>
        <color rgb="FF2F7D4F"/>
      </font>
      <fill>
        <patternFill>
          <bgColor rgb="FFE9F4EE"/>
        </patternFill>
      </fill>
    </dxf>
    <dxf>
      <font>
        <name val="Arial"/>
        <charset val="1"/>
        <family val="0"/>
        <b val="1"/>
        <color rgb="FFB85A0E"/>
      </font>
      <fill>
        <patternFill>
          <bgColor rgb="FFFFF3E6"/>
        </patternFill>
      </fill>
    </dxf>
    <dxf>
      <font>
        <name val="Arial"/>
        <charset val="1"/>
        <family val="0"/>
        <b val="1"/>
        <color rgb="FFB3261E"/>
      </font>
      <fill>
        <patternFill>
          <bgColor rgb="FFFBECEB"/>
        </patternFill>
      </fill>
    </dxf>
    <dxf>
      <font>
        <name val="Arial"/>
        <charset val="1"/>
        <family val="0"/>
        <b val="1"/>
        <color rgb="FF2F7D4F"/>
      </font>
    </dxf>
    <dxf>
      <font>
        <name val="Arial"/>
        <charset val="1"/>
        <family val="0"/>
        <b val="1"/>
        <color rgb="FFB3261E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BE4B48"/>
      <rgbColor rgb="FFFFF8E1"/>
      <rgbColor rgb="FFE9F4EE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6FA"/>
      <rgbColor rgb="FFD9DEE5"/>
      <rgbColor rgb="FFFFF3E6"/>
      <rgbColor rgb="FF99CCFF"/>
      <rgbColor rgb="FFFF99CC"/>
      <rgbColor rgb="FFCC99FF"/>
      <rgbColor rgb="FFFBECEB"/>
      <rgbColor rgb="FF4A7EBB"/>
      <rgbColor rgb="FF33CCCC"/>
      <rgbColor rgb="FF99CC00"/>
      <rgbColor rgb="FFFFCC00"/>
      <rgbColor rgb="FFFF9900"/>
      <rgbColor rgb="FFB85A0E"/>
      <rgbColor rgb="FF5A6878"/>
      <rgbColor rgb="FF969696"/>
      <rgbColor rgb="FF12325B"/>
      <rgbColor rgb="FF2F7D4F"/>
      <rgbColor rgb="FF003300"/>
      <rgbColor rgb="FF333300"/>
      <rgbColor rgb="FFB3261E"/>
      <rgbColor rgb="FF993366"/>
      <rgbColor rgb="FF333399"/>
      <rgbColor rgb="FF1D2B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Planned vs actual % complete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Trend!C4</c:f>
              <c:strCache>
                <c:ptCount val="1"/>
                <c:pt idx="0">
                  <c:v>Planned %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Trend!$A$5:$A$8</c:f>
              <c:strCache>
                <c:ptCount val="4"/>
                <c:pt idx="0">
                  <c:v>Oct 17, 2026</c:v>
                </c:pt>
                <c:pt idx="1">
                  <c:v>Oct 24, 2026</c:v>
                </c:pt>
                <c:pt idx="2">
                  <c:v>Oct 31, 2026</c:v>
                </c:pt>
                <c:pt idx="3">
                  <c:v>Nov 7, 2026</c:v>
                </c:pt>
              </c:strCache>
            </c:strRef>
          </c:cat>
          <c:val>
            <c:numRef>
              <c:f>Trend!$C$5:$C$8</c:f>
              <c:numCache>
                <c:formatCode>0%</c:formatCode>
                <c:ptCount val="4"/>
                <c:pt idx="0">
                  <c:v>0.35</c:v>
                </c:pt>
                <c:pt idx="1">
                  <c:v>0.45</c:v>
                </c:pt>
                <c:pt idx="2">
                  <c:v>0.52</c:v>
                </c:pt>
                <c:pt idx="3">
                  <c:v>0.6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Trend!D4</c:f>
              <c:strCache>
                <c:ptCount val="1"/>
                <c:pt idx="0">
                  <c:v>Actual %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Trend!$A$5:$A$8</c:f>
              <c:strCache>
                <c:ptCount val="4"/>
                <c:pt idx="0">
                  <c:v>Oct 17, 2026</c:v>
                </c:pt>
                <c:pt idx="1">
                  <c:v>Oct 24, 2026</c:v>
                </c:pt>
                <c:pt idx="2">
                  <c:v>Oct 31, 2026</c:v>
                </c:pt>
                <c:pt idx="3">
                  <c:v>Nov 7, 2026</c:v>
                </c:pt>
              </c:strCache>
            </c:strRef>
          </c:cat>
          <c:val>
            <c:numRef>
              <c:f>Trend!$D$5:$D$8</c:f>
              <c:numCache>
                <c:formatCode>0%</c:formatCode>
                <c:ptCount val="4"/>
                <c:pt idx="0">
                  <c:v>0.36</c:v>
                </c:pt>
                <c:pt idx="1">
                  <c:v>0.43</c:v>
                </c:pt>
                <c:pt idx="2">
                  <c:v>0.47</c:v>
                </c:pt>
                <c:pt idx="3">
                  <c:v>0.52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36441423"/>
        <c:axId val="53526967"/>
      </c:lineChart>
      <c:catAx>
        <c:axId val="36441423"/>
        <c:scaling>
          <c:orientation val="minMax"/>
        </c:scaling>
        <c:delete val="0"/>
        <c:axPos val="b"/>
        <c:numFmt formatCode="mmm\ d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3526967"/>
        <c:crosses val="autoZero"/>
        <c:auto val="1"/>
        <c:lblAlgn val="ctr"/>
        <c:lblOffset val="100"/>
        <c:noMultiLvlLbl val="0"/>
      </c:catAx>
      <c:valAx>
        <c:axId val="5352696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6441423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10</xdr:col>
      <xdr:colOff>0</xdr:colOff>
      <xdr:row>2</xdr:row>
      <xdr:rowOff>131040</xdr:rowOff>
    </xdr:from>
    <xdr:to>
      <xdr:col>20</xdr:col>
      <xdr:colOff>364320</xdr:colOff>
      <xdr:row>15</xdr:row>
      <xdr:rowOff>61560</xdr:rowOff>
    </xdr:to>
    <xdr:graphicFrame>
      <xdr:nvGraphicFramePr>
        <xdr:cNvPr id="0" name="Chart 1"/>
        <xdr:cNvGraphicFramePr/>
      </xdr:nvGraphicFramePr>
      <xdr:xfrm>
        <a:off x="10549800" y="571680"/>
        <a:ext cx="647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B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0"/>
  </cols>
  <sheetData>
    <row r="2" customFormat="false" ht="22.05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5" customFormat="false" ht="15" hidden="false" customHeight="false" outlineLevel="0" collapsed="false">
      <c r="B5" s="3" t="s">
        <v>2</v>
      </c>
    </row>
    <row r="6" customFormat="false" ht="15" hidden="false" customHeight="false" outlineLevel="0" collapsed="false">
      <c r="B6" s="4" t="s">
        <v>3</v>
      </c>
    </row>
    <row r="7" customFormat="false" ht="15" hidden="false" customHeight="false" outlineLevel="0" collapsed="false">
      <c r="B7" s="4" t="s">
        <v>4</v>
      </c>
    </row>
    <row r="8" customFormat="false" ht="15" hidden="false" customHeight="false" outlineLevel="0" collapsed="false">
      <c r="B8" s="4" t="s">
        <v>5</v>
      </c>
    </row>
    <row r="9" customFormat="false" ht="15" hidden="false" customHeight="false" outlineLevel="0" collapsed="false">
      <c r="B9" s="4" t="s">
        <v>6</v>
      </c>
    </row>
    <row r="10" customFormat="false" ht="15" hidden="false" customHeight="false" outlineLevel="0" collapsed="false">
      <c r="B10" s="4" t="s">
        <v>7</v>
      </c>
    </row>
    <row r="11" customFormat="false" ht="15" hidden="false" customHeight="false" outlineLevel="0" collapsed="false">
      <c r="B11" s="4" t="s">
        <v>8</v>
      </c>
    </row>
    <row r="12" customFormat="false" ht="15" hidden="false" customHeight="false" outlineLevel="0" collapsed="false">
      <c r="B12" s="4" t="s">
        <v>9</v>
      </c>
    </row>
    <row r="13" customFormat="false" ht="15" hidden="false" customHeight="false" outlineLevel="0" collapsed="false">
      <c r="B13" s="4"/>
    </row>
    <row r="14" customFormat="false" ht="15" hidden="false" customHeight="false" outlineLevel="0" collapsed="false">
      <c r="B14" s="3" t="s">
        <v>10</v>
      </c>
    </row>
    <row r="15" customFormat="false" ht="15" hidden="false" customHeight="false" outlineLevel="0" collapsed="false">
      <c r="B15" s="4" t="s">
        <v>11</v>
      </c>
    </row>
    <row r="16" customFormat="false" ht="26.85" hidden="false" customHeight="false" outlineLevel="0" collapsed="false">
      <c r="B16" s="4" t="s">
        <v>12</v>
      </c>
    </row>
    <row r="17" customFormat="false" ht="15" hidden="false" customHeight="false" outlineLevel="0" collapsed="false">
      <c r="B17" s="4"/>
    </row>
    <row r="18" customFormat="false" ht="15" hidden="false" customHeight="false" outlineLevel="0" collapsed="false">
      <c r="B18" s="4" t="s">
        <v>13</v>
      </c>
    </row>
    <row r="19" customFormat="false" ht="26.85" hidden="false" customHeight="false" outlineLevel="0" collapsed="false">
      <c r="B19" s="4" t="s">
        <v>14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7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6"/>
    <col collapsed="false" customWidth="true" hidden="false" outlineLevel="0" max="3" min="3" style="0" width="14"/>
    <col collapsed="false" customWidth="true" hidden="false" outlineLevel="0" max="4" min="4" style="0" width="16"/>
    <col collapsed="false" customWidth="true" hidden="false" outlineLevel="0" max="5" min="5" style="0" width="24"/>
    <col collapsed="false" customWidth="true" hidden="false" outlineLevel="0" max="6" min="6" style="0" width="40"/>
    <col collapsed="false" customWidth="true" hidden="false" outlineLevel="0" max="7" min="7" style="0" width="20"/>
  </cols>
  <sheetData>
    <row r="1" customFormat="false" ht="22.05" hidden="false" customHeight="false" outlineLevel="0" collapsed="false">
      <c r="A1" s="1" t="s">
        <v>15</v>
      </c>
    </row>
    <row r="2" customFormat="false" ht="15" hidden="false" customHeight="false" outlineLevel="0" collapsed="false">
      <c r="A2" s="5" t="s">
        <v>16</v>
      </c>
    </row>
    <row r="4" customFormat="false" ht="19.5" hidden="false" customHeight="true" outlineLevel="0" collapsed="false">
      <c r="A4" s="6" t="s">
        <v>17</v>
      </c>
      <c r="B4" s="6"/>
      <c r="C4" s="6"/>
      <c r="D4" s="6"/>
      <c r="E4" s="6"/>
      <c r="F4" s="6"/>
      <c r="G4" s="6"/>
    </row>
    <row r="5" customFormat="false" ht="15" hidden="false" customHeight="false" outlineLevel="0" collapsed="false">
      <c r="A5" s="7" t="s">
        <v>18</v>
      </c>
      <c r="B5" s="8" t="s">
        <v>19</v>
      </c>
      <c r="C5" s="8"/>
      <c r="D5" s="8"/>
      <c r="E5" s="9" t="s">
        <v>20</v>
      </c>
      <c r="F5" s="10" t="n">
        <v>0.6</v>
      </c>
    </row>
    <row r="6" customFormat="false" ht="15" hidden="false" customHeight="false" outlineLevel="0" collapsed="false">
      <c r="A6" s="7" t="s">
        <v>21</v>
      </c>
      <c r="B6" s="8" t="s">
        <v>22</v>
      </c>
      <c r="C6" s="8"/>
      <c r="D6" s="8"/>
      <c r="E6" s="9" t="s">
        <v>23</v>
      </c>
      <c r="F6" s="10" t="n">
        <v>0.52</v>
      </c>
    </row>
    <row r="7" customFormat="false" ht="15" hidden="false" customHeight="false" outlineLevel="0" collapsed="false">
      <c r="A7" s="7" t="s">
        <v>24</v>
      </c>
      <c r="B7" s="8" t="s">
        <v>25</v>
      </c>
      <c r="C7" s="8"/>
      <c r="D7" s="8"/>
      <c r="E7" s="9" t="s">
        <v>26</v>
      </c>
      <c r="F7" s="11" t="n">
        <v>120000</v>
      </c>
    </row>
    <row r="8" customFormat="false" ht="15" hidden="false" customHeight="false" outlineLevel="0" collapsed="false">
      <c r="A8" s="7" t="s">
        <v>27</v>
      </c>
      <c r="B8" s="12" t="n">
        <v>46333</v>
      </c>
      <c r="C8" s="12"/>
      <c r="D8" s="12"/>
      <c r="E8" s="9" t="s">
        <v>28</v>
      </c>
      <c r="F8" s="11" t="n">
        <v>70000</v>
      </c>
    </row>
    <row r="9" customFormat="false" ht="15" hidden="false" customHeight="false" outlineLevel="0" collapsed="false">
      <c r="A9" s="7" t="s">
        <v>29</v>
      </c>
      <c r="B9" s="8" t="s">
        <v>30</v>
      </c>
      <c r="C9" s="8"/>
      <c r="D9" s="8"/>
      <c r="E9" s="9" t="s">
        <v>31</v>
      </c>
      <c r="F9" s="13" t="n">
        <f aca="false">IF(F5="","",ROUND((F6-F5)*100,0))</f>
        <v>-8</v>
      </c>
    </row>
    <row r="10" customFormat="false" ht="15" hidden="false" customHeight="false" outlineLevel="0" collapsed="false">
      <c r="A10" s="7" t="s">
        <v>32</v>
      </c>
      <c r="B10" s="8" t="s">
        <v>33</v>
      </c>
      <c r="C10" s="8"/>
      <c r="D10" s="8"/>
      <c r="E10" s="9" t="s">
        <v>34</v>
      </c>
      <c r="F10" s="14" t="n">
        <f aca="false">IF(OR(F8=0,F6=0),"",F7*F6/F8)</f>
        <v>0.891428571428572</v>
      </c>
    </row>
    <row r="11" customFormat="false" ht="15" hidden="false" customHeight="false" outlineLevel="0" collapsed="false">
      <c r="A11" s="15"/>
      <c r="E11" s="9" t="s">
        <v>35</v>
      </c>
      <c r="F11" s="16" t="n">
        <f aca="false">IF(F10="","",F7/F10)</f>
        <v>134615.384615385</v>
      </c>
    </row>
    <row r="12" customFormat="false" ht="19.5" hidden="false" customHeight="true" outlineLevel="0" collapsed="false">
      <c r="A12" s="6" t="s">
        <v>36</v>
      </c>
      <c r="B12" s="6"/>
      <c r="C12" s="6"/>
      <c r="D12" s="6"/>
      <c r="E12" s="6"/>
      <c r="F12" s="6"/>
      <c r="G12" s="6"/>
    </row>
    <row r="13" customFormat="false" ht="15" hidden="false" customHeight="false" outlineLevel="0" collapsed="false">
      <c r="A13" s="7" t="s">
        <v>37</v>
      </c>
      <c r="B13" s="17" t="str">
        <f aca="false">IF(COUNTIF(B21:B25,"Red")&gt;0,"Red",IF(COUNTIF(B21:B25,"Amber")&gt;0,"Amber","Green"))</f>
        <v>Amber</v>
      </c>
      <c r="C13" s="17"/>
      <c r="F13" s="15"/>
    </row>
    <row r="14" customFormat="false" ht="15" hidden="false" customHeight="true" outlineLevel="0" collapsed="false">
      <c r="A14" s="7" t="s">
        <v>38</v>
      </c>
      <c r="B14" s="18" t="s">
        <v>39</v>
      </c>
      <c r="C14" s="18"/>
      <c r="D14" s="18"/>
      <c r="E14" s="18"/>
      <c r="F14" s="18"/>
      <c r="G14" s="18"/>
    </row>
    <row r="15" customFormat="false" ht="15" hidden="false" customHeight="false" outlineLevel="0" collapsed="false">
      <c r="A15" s="15"/>
      <c r="B15" s="18"/>
      <c r="C15" s="18"/>
      <c r="D15" s="18"/>
      <c r="E15" s="18"/>
      <c r="F15" s="18"/>
      <c r="G15" s="18"/>
    </row>
    <row r="16" customFormat="false" ht="15" hidden="false" customHeight="false" outlineLevel="0" collapsed="false">
      <c r="A16" s="15"/>
      <c r="B16" s="18"/>
      <c r="C16" s="18"/>
      <c r="D16" s="18"/>
      <c r="E16" s="18"/>
      <c r="F16" s="18"/>
      <c r="G16" s="18"/>
    </row>
    <row r="17" customFormat="false" ht="15" hidden="false" customHeight="false" outlineLevel="0" collapsed="false">
      <c r="A17" s="15"/>
      <c r="B17" s="18"/>
      <c r="C17" s="18"/>
      <c r="D17" s="18"/>
      <c r="E17" s="18"/>
      <c r="F17" s="18"/>
      <c r="G17" s="18"/>
    </row>
    <row r="18" customFormat="false" ht="15" hidden="false" customHeight="false" outlineLevel="0" collapsed="false">
      <c r="A18" s="15"/>
      <c r="F18" s="15"/>
    </row>
    <row r="19" customFormat="false" ht="19.5" hidden="false" customHeight="true" outlineLevel="0" collapsed="false">
      <c r="A19" s="6" t="s">
        <v>40</v>
      </c>
      <c r="B19" s="6"/>
      <c r="C19" s="6"/>
      <c r="D19" s="6"/>
      <c r="E19" s="6"/>
      <c r="F19" s="6"/>
      <c r="G19" s="6"/>
    </row>
    <row r="20" customFormat="false" ht="15" hidden="false" customHeight="true" outlineLevel="0" collapsed="false">
      <c r="A20" s="7" t="s">
        <v>41</v>
      </c>
      <c r="B20" s="9" t="s">
        <v>42</v>
      </c>
      <c r="C20" s="9" t="s">
        <v>43</v>
      </c>
      <c r="D20" s="9"/>
      <c r="E20" s="9"/>
      <c r="F20" s="7" t="s">
        <v>44</v>
      </c>
      <c r="G20" s="7"/>
    </row>
    <row r="21" customFormat="false" ht="15" hidden="false" customHeight="true" outlineLevel="0" collapsed="false">
      <c r="A21" s="19" t="s">
        <v>45</v>
      </c>
      <c r="B21" s="20" t="s">
        <v>46</v>
      </c>
      <c r="C21" s="21" t="str">
        <f aca="false">IF(F9="","",IF(F9&gt;=-5,"Green",IF(F9&gt;=-15,"Amber","Red")))</f>
        <v>Amber</v>
      </c>
      <c r="D21" s="21"/>
      <c r="E21" s="21"/>
      <c r="F21" s="22" t="s">
        <v>47</v>
      </c>
      <c r="G21" s="22"/>
    </row>
    <row r="22" customFormat="false" ht="15" hidden="false" customHeight="true" outlineLevel="0" collapsed="false">
      <c r="A22" s="19" t="s">
        <v>48</v>
      </c>
      <c r="B22" s="20" t="s">
        <v>46</v>
      </c>
      <c r="C22" s="21" t="str">
        <f aca="false">IF(F10="","",IF(F10&gt;=0.95,"Green",IF(F10&gt;=0.85,"Amber","Red")))</f>
        <v>Amber</v>
      </c>
      <c r="D22" s="21"/>
      <c r="E22" s="21"/>
      <c r="F22" s="22" t="s">
        <v>49</v>
      </c>
      <c r="G22" s="22"/>
    </row>
    <row r="23" customFormat="false" ht="15" hidden="false" customHeight="false" outlineLevel="0" collapsed="false">
      <c r="A23" s="19" t="s">
        <v>50</v>
      </c>
      <c r="B23" s="20" t="s">
        <v>51</v>
      </c>
      <c r="C23" s="23" t="s">
        <v>52</v>
      </c>
      <c r="D23" s="23"/>
      <c r="E23" s="23"/>
      <c r="F23" s="22"/>
      <c r="G23" s="22"/>
    </row>
    <row r="24" customFormat="false" ht="15" hidden="false" customHeight="false" outlineLevel="0" collapsed="false">
      <c r="A24" s="19" t="s">
        <v>53</v>
      </c>
      <c r="B24" s="20" t="s">
        <v>51</v>
      </c>
      <c r="C24" s="23" t="s">
        <v>52</v>
      </c>
      <c r="D24" s="23"/>
      <c r="E24" s="23"/>
      <c r="F24" s="22"/>
      <c r="G24" s="22"/>
    </row>
    <row r="25" customFormat="false" ht="15" hidden="false" customHeight="true" outlineLevel="0" collapsed="false">
      <c r="A25" s="19" t="s">
        <v>54</v>
      </c>
      <c r="B25" s="20" t="s">
        <v>46</v>
      </c>
      <c r="C25" s="23" t="s">
        <v>52</v>
      </c>
      <c r="D25" s="23"/>
      <c r="E25" s="23"/>
      <c r="F25" s="22" t="s">
        <v>55</v>
      </c>
      <c r="G25" s="22"/>
    </row>
    <row r="26" customFormat="false" ht="15" hidden="false" customHeight="false" outlineLevel="0" collapsed="false">
      <c r="A26" s="15"/>
      <c r="F26" s="15"/>
    </row>
    <row r="27" customFormat="false" ht="19.5" hidden="false" customHeight="true" outlineLevel="0" collapsed="false">
      <c r="A27" s="6" t="s">
        <v>56</v>
      </c>
      <c r="B27" s="6"/>
      <c r="C27" s="6"/>
      <c r="D27" s="6"/>
      <c r="E27" s="6"/>
      <c r="F27" s="6"/>
      <c r="G27" s="6"/>
    </row>
    <row r="28" customFormat="false" ht="15" hidden="false" customHeight="false" outlineLevel="0" collapsed="false">
      <c r="A28" s="7" t="s">
        <v>57</v>
      </c>
      <c r="B28" s="9" t="s">
        <v>58</v>
      </c>
      <c r="C28" s="9" t="s">
        <v>42</v>
      </c>
      <c r="D28" s="9" t="s">
        <v>59</v>
      </c>
      <c r="F28" s="15"/>
    </row>
    <row r="29" customFormat="false" ht="15" hidden="false" customHeight="false" outlineLevel="0" collapsed="false">
      <c r="A29" s="18" t="s">
        <v>60</v>
      </c>
      <c r="B29" s="24" t="n">
        <v>46312</v>
      </c>
      <c r="C29" s="25" t="s">
        <v>61</v>
      </c>
      <c r="D29" s="26" t="str">
        <f aca="false">IF(AND(B29&lt;&gt;"",C29&lt;&gt;"Done",B29&lt;$B$8),"OVERDUE","")</f>
        <v/>
      </c>
      <c r="F29" s="15"/>
    </row>
    <row r="30" customFormat="false" ht="15" hidden="false" customHeight="false" outlineLevel="0" collapsed="false">
      <c r="A30" s="18" t="s">
        <v>62</v>
      </c>
      <c r="B30" s="24" t="n">
        <v>46330</v>
      </c>
      <c r="C30" s="25" t="s">
        <v>61</v>
      </c>
      <c r="D30" s="26" t="str">
        <f aca="false">IF(AND(B30&lt;&gt;"",C30&lt;&gt;"Done",B30&lt;$B$8),"OVERDUE","")</f>
        <v/>
      </c>
      <c r="F30" s="15"/>
    </row>
    <row r="31" customFormat="false" ht="15" hidden="false" customHeight="false" outlineLevel="0" collapsed="false">
      <c r="A31" s="18" t="s">
        <v>63</v>
      </c>
      <c r="B31" s="24" t="n">
        <v>46332</v>
      </c>
      <c r="C31" s="25" t="s">
        <v>64</v>
      </c>
      <c r="D31" s="26" t="str">
        <f aca="false">IF(AND(B31&lt;&gt;"",C31&lt;&gt;"Done",B31&lt;$B$8),"OVERDUE","")</f>
        <v>OVERDUE</v>
      </c>
      <c r="F31" s="15"/>
    </row>
    <row r="32" customFormat="false" ht="15" hidden="false" customHeight="false" outlineLevel="0" collapsed="false">
      <c r="A32" s="18" t="s">
        <v>65</v>
      </c>
      <c r="B32" s="24" t="n">
        <v>46347</v>
      </c>
      <c r="C32" s="25" t="s">
        <v>66</v>
      </c>
      <c r="D32" s="26" t="str">
        <f aca="false">IF(AND(B32&lt;&gt;"",C32&lt;&gt;"Done",B32&lt;$B$8),"OVERDUE","")</f>
        <v/>
      </c>
      <c r="F32" s="15"/>
    </row>
    <row r="33" customFormat="false" ht="15" hidden="false" customHeight="false" outlineLevel="0" collapsed="false">
      <c r="A33" s="18" t="s">
        <v>67</v>
      </c>
      <c r="B33" s="24" t="n">
        <v>46368</v>
      </c>
      <c r="C33" s="25" t="s">
        <v>66</v>
      </c>
      <c r="D33" s="26" t="str">
        <f aca="false">IF(AND(B33&lt;&gt;"",C33&lt;&gt;"Done",B33&lt;$B$8),"OVERDUE","")</f>
        <v/>
      </c>
      <c r="F33" s="15"/>
    </row>
    <row r="34" customFormat="false" ht="15" hidden="false" customHeight="false" outlineLevel="0" collapsed="false">
      <c r="A34" s="18"/>
      <c r="B34" s="24"/>
      <c r="C34" s="25"/>
      <c r="D34" s="26" t="str">
        <f aca="false">IF(AND(B34&lt;&gt;"",C34&lt;&gt;"Done",B34&lt;$B$8),"OVERDUE","")</f>
        <v/>
      </c>
      <c r="F34" s="15"/>
    </row>
    <row r="35" customFormat="false" ht="15" hidden="false" customHeight="false" outlineLevel="0" collapsed="false">
      <c r="A35" s="18"/>
      <c r="B35" s="24"/>
      <c r="C35" s="25"/>
      <c r="D35" s="26" t="str">
        <f aca="false">IF(AND(B35&lt;&gt;"",C35&lt;&gt;"Done",B35&lt;$B$8),"OVERDUE","")</f>
        <v/>
      </c>
      <c r="F35" s="15"/>
    </row>
    <row r="36" customFormat="false" ht="15" hidden="false" customHeight="false" outlineLevel="0" collapsed="false">
      <c r="A36" s="18"/>
      <c r="B36" s="24"/>
      <c r="C36" s="25"/>
      <c r="D36" s="26" t="str">
        <f aca="false">IF(AND(B36&lt;&gt;"",C36&lt;&gt;"Done",B36&lt;$B$8),"OVERDUE","")</f>
        <v/>
      </c>
      <c r="F36" s="15"/>
    </row>
    <row r="37" customFormat="false" ht="15" hidden="false" customHeight="false" outlineLevel="0" collapsed="false">
      <c r="A37" s="18"/>
      <c r="B37" s="24"/>
      <c r="C37" s="25"/>
      <c r="D37" s="26" t="str">
        <f aca="false">IF(AND(B37&lt;&gt;"",C37&lt;&gt;"Done",B37&lt;$B$8),"OVERDUE","")</f>
        <v/>
      </c>
      <c r="F37" s="15"/>
    </row>
    <row r="38" customFormat="false" ht="15" hidden="false" customHeight="false" outlineLevel="0" collapsed="false">
      <c r="A38" s="18"/>
      <c r="B38" s="24"/>
      <c r="C38" s="25"/>
      <c r="D38" s="26" t="str">
        <f aca="false">IF(AND(B38&lt;&gt;"",C38&lt;&gt;"Done",B38&lt;$B$8),"OVERDUE","")</f>
        <v/>
      </c>
      <c r="F38" s="15"/>
    </row>
    <row r="39" customFormat="false" ht="15" hidden="false" customHeight="false" outlineLevel="0" collapsed="false">
      <c r="A39" s="18"/>
      <c r="B39" s="24"/>
      <c r="C39" s="25"/>
      <c r="D39" s="26" t="str">
        <f aca="false">IF(AND(B39&lt;&gt;"",C39&lt;&gt;"Done",B39&lt;$B$8),"OVERDUE","")</f>
        <v/>
      </c>
      <c r="F39" s="15"/>
    </row>
    <row r="40" customFormat="false" ht="15" hidden="false" customHeight="false" outlineLevel="0" collapsed="false">
      <c r="A40" s="18"/>
      <c r="B40" s="24"/>
      <c r="C40" s="25"/>
      <c r="D40" s="26" t="str">
        <f aca="false">IF(AND(B40&lt;&gt;"",C40&lt;&gt;"Done",B40&lt;$B$8),"OVERDUE","")</f>
        <v/>
      </c>
      <c r="F40" s="15"/>
    </row>
    <row r="41" customFormat="false" ht="15" hidden="false" customHeight="false" outlineLevel="0" collapsed="false">
      <c r="A41" s="7" t="s">
        <v>68</v>
      </c>
      <c r="B41" s="27" t="n">
        <f aca="false">COUNTIF(D29:D40,"OVERDUE")</f>
        <v>1</v>
      </c>
      <c r="F41" s="15"/>
    </row>
    <row r="42" customFormat="false" ht="15" hidden="false" customHeight="false" outlineLevel="0" collapsed="false">
      <c r="A42" s="15"/>
      <c r="F42" s="15"/>
    </row>
    <row r="43" customFormat="false" ht="19.5" hidden="false" customHeight="true" outlineLevel="0" collapsed="false">
      <c r="A43" s="6" t="s">
        <v>69</v>
      </c>
      <c r="B43" s="6"/>
      <c r="C43" s="6"/>
      <c r="D43" s="6"/>
      <c r="E43" s="6"/>
      <c r="F43" s="6"/>
      <c r="G43" s="6"/>
    </row>
    <row r="44" customFormat="false" ht="15" hidden="false" customHeight="true" outlineLevel="0" collapsed="false">
      <c r="A44" s="7" t="s">
        <v>70</v>
      </c>
      <c r="B44" s="7"/>
      <c r="C44" s="7"/>
      <c r="D44" s="9" t="s">
        <v>71</v>
      </c>
      <c r="E44" s="9"/>
      <c r="F44" s="9"/>
      <c r="G44" s="9"/>
    </row>
    <row r="45" customFormat="false" ht="15" hidden="false" customHeight="true" outlineLevel="0" collapsed="false">
      <c r="A45" s="18" t="s">
        <v>72</v>
      </c>
      <c r="B45" s="18"/>
      <c r="C45" s="18"/>
      <c r="D45" s="25" t="s">
        <v>73</v>
      </c>
      <c r="E45" s="25"/>
      <c r="F45" s="25"/>
      <c r="G45" s="25"/>
    </row>
    <row r="46" customFormat="false" ht="15" hidden="false" customHeight="true" outlineLevel="0" collapsed="false">
      <c r="A46" s="18" t="s">
        <v>74</v>
      </c>
      <c r="B46" s="18"/>
      <c r="C46" s="18"/>
      <c r="D46" s="25" t="s">
        <v>75</v>
      </c>
      <c r="E46" s="25"/>
      <c r="F46" s="25"/>
      <c r="G46" s="25"/>
    </row>
    <row r="47" customFormat="false" ht="15" hidden="false" customHeight="true" outlineLevel="0" collapsed="false">
      <c r="A47" s="18" t="s">
        <v>76</v>
      </c>
      <c r="B47" s="18"/>
      <c r="C47" s="18"/>
      <c r="D47" s="25" t="s">
        <v>77</v>
      </c>
      <c r="E47" s="25"/>
      <c r="F47" s="25"/>
      <c r="G47" s="25"/>
    </row>
    <row r="48" customFormat="false" ht="15" hidden="false" customHeight="false" outlineLevel="0" collapsed="false">
      <c r="A48" s="18"/>
      <c r="B48" s="18"/>
      <c r="C48" s="18"/>
      <c r="D48" s="25"/>
      <c r="E48" s="25"/>
      <c r="F48" s="25"/>
      <c r="G48" s="25"/>
    </row>
    <row r="49" customFormat="false" ht="15" hidden="false" customHeight="false" outlineLevel="0" collapsed="false">
      <c r="A49" s="18"/>
      <c r="B49" s="18"/>
      <c r="C49" s="18"/>
      <c r="D49" s="25"/>
      <c r="E49" s="25"/>
      <c r="F49" s="25"/>
      <c r="G49" s="25"/>
    </row>
    <row r="50" customFormat="false" ht="15" hidden="false" customHeight="false" outlineLevel="0" collapsed="false">
      <c r="A50" s="18"/>
      <c r="B50" s="18"/>
      <c r="C50" s="18"/>
      <c r="D50" s="25"/>
      <c r="E50" s="25"/>
      <c r="F50" s="25"/>
      <c r="G50" s="25"/>
    </row>
    <row r="51" customFormat="false" ht="15" hidden="false" customHeight="false" outlineLevel="0" collapsed="false">
      <c r="A51" s="15"/>
      <c r="F51" s="15"/>
    </row>
    <row r="52" customFormat="false" ht="19.5" hidden="false" customHeight="true" outlineLevel="0" collapsed="false">
      <c r="A52" s="6" t="s">
        <v>78</v>
      </c>
      <c r="B52" s="6"/>
      <c r="C52" s="6"/>
      <c r="D52" s="6"/>
      <c r="E52" s="6"/>
      <c r="F52" s="6"/>
      <c r="G52" s="6"/>
    </row>
    <row r="53" customFormat="false" ht="15" hidden="false" customHeight="false" outlineLevel="0" collapsed="false">
      <c r="A53" s="7" t="s">
        <v>79</v>
      </c>
      <c r="B53" s="9" t="s">
        <v>80</v>
      </c>
      <c r="C53" s="9" t="s">
        <v>81</v>
      </c>
      <c r="D53" s="9" t="s">
        <v>82</v>
      </c>
      <c r="E53" s="9" t="s">
        <v>58</v>
      </c>
      <c r="F53" s="7" t="s">
        <v>83</v>
      </c>
      <c r="G53" s="9" t="s">
        <v>84</v>
      </c>
    </row>
    <row r="54" customFormat="false" ht="23.85" hidden="false" customHeight="false" outlineLevel="0" collapsed="false">
      <c r="A54" s="18" t="s">
        <v>85</v>
      </c>
      <c r="B54" s="25" t="s">
        <v>86</v>
      </c>
      <c r="C54" s="25" t="s">
        <v>87</v>
      </c>
      <c r="D54" s="25" t="s">
        <v>22</v>
      </c>
      <c r="E54" s="24" t="n">
        <v>46335</v>
      </c>
      <c r="F54" s="18" t="s">
        <v>88</v>
      </c>
      <c r="G54" s="28" t="str">
        <f aca="false">IF(A54="","",IF(OR(D54="",F54=""),"Needs owner/action","OK"))</f>
        <v>OK</v>
      </c>
    </row>
    <row r="55" customFormat="false" ht="23.85" hidden="false" customHeight="false" outlineLevel="0" collapsed="false">
      <c r="A55" s="18" t="s">
        <v>89</v>
      </c>
      <c r="B55" s="25" t="s">
        <v>90</v>
      </c>
      <c r="C55" s="25" t="s">
        <v>91</v>
      </c>
      <c r="D55" s="25" t="s">
        <v>92</v>
      </c>
      <c r="E55" s="24" t="n">
        <v>46363</v>
      </c>
      <c r="F55" s="18" t="s">
        <v>93</v>
      </c>
      <c r="G55" s="28" t="str">
        <f aca="false">IF(A55="","",IF(OR(D55="",F55=""),"Needs owner/action","OK"))</f>
        <v>OK</v>
      </c>
    </row>
    <row r="56" customFormat="false" ht="23.85" hidden="false" customHeight="false" outlineLevel="0" collapsed="false">
      <c r="A56" s="18" t="s">
        <v>94</v>
      </c>
      <c r="B56" s="25" t="s">
        <v>90</v>
      </c>
      <c r="C56" s="25" t="s">
        <v>91</v>
      </c>
      <c r="D56" s="25"/>
      <c r="E56" s="24"/>
      <c r="F56" s="18"/>
      <c r="G56" s="28" t="str">
        <f aca="false">IF(A56="","",IF(OR(D56="",F56=""),"Needs owner/action","OK"))</f>
        <v>Needs owner/action</v>
      </c>
    </row>
    <row r="57" customFormat="false" ht="15" hidden="false" customHeight="false" outlineLevel="0" collapsed="false">
      <c r="A57" s="18"/>
      <c r="B57" s="25"/>
      <c r="C57" s="25"/>
      <c r="D57" s="25"/>
      <c r="E57" s="24"/>
      <c r="F57" s="18"/>
      <c r="G57" s="28" t="str">
        <f aca="false">IF(A57="","",IF(OR(D57="",F57=""),"Needs owner/action","OK"))</f>
        <v/>
      </c>
    </row>
    <row r="58" customFormat="false" ht="15" hidden="false" customHeight="false" outlineLevel="0" collapsed="false">
      <c r="A58" s="18"/>
      <c r="B58" s="25"/>
      <c r="C58" s="25"/>
      <c r="D58" s="25"/>
      <c r="E58" s="24"/>
      <c r="F58" s="18"/>
      <c r="G58" s="28" t="str">
        <f aca="false">IF(A58="","",IF(OR(D58="",F58=""),"Needs owner/action","OK"))</f>
        <v/>
      </c>
    </row>
    <row r="59" customFormat="false" ht="15" hidden="false" customHeight="false" outlineLevel="0" collapsed="false">
      <c r="A59" s="18"/>
      <c r="B59" s="25"/>
      <c r="C59" s="25"/>
      <c r="D59" s="25"/>
      <c r="E59" s="24"/>
      <c r="F59" s="18"/>
      <c r="G59" s="28" t="str">
        <f aca="false">IF(A59="","",IF(OR(D59="",F59=""),"Needs owner/action","OK"))</f>
        <v/>
      </c>
    </row>
    <row r="60" customFormat="false" ht="15" hidden="false" customHeight="false" outlineLevel="0" collapsed="false">
      <c r="A60" s="18"/>
      <c r="B60" s="25"/>
      <c r="C60" s="25"/>
      <c r="D60" s="25"/>
      <c r="E60" s="24"/>
      <c r="F60" s="18"/>
      <c r="G60" s="28" t="str">
        <f aca="false">IF(A60="","",IF(OR(D60="",F60=""),"Needs owner/action","OK"))</f>
        <v/>
      </c>
    </row>
    <row r="61" customFormat="false" ht="15" hidden="false" customHeight="false" outlineLevel="0" collapsed="false">
      <c r="A61" s="18"/>
      <c r="B61" s="25"/>
      <c r="C61" s="25"/>
      <c r="D61" s="25"/>
      <c r="E61" s="24"/>
      <c r="F61" s="18"/>
      <c r="G61" s="28" t="str">
        <f aca="false">IF(A61="","",IF(OR(D61="",F61=""),"Needs owner/action","OK"))</f>
        <v/>
      </c>
    </row>
    <row r="62" customFormat="false" ht="15" hidden="false" customHeight="false" outlineLevel="0" collapsed="false">
      <c r="A62" s="18"/>
      <c r="B62" s="25"/>
      <c r="C62" s="25"/>
      <c r="D62" s="25"/>
      <c r="E62" s="24"/>
      <c r="F62" s="18"/>
      <c r="G62" s="28" t="str">
        <f aca="false">IF(A62="","",IF(OR(D62="",F62=""),"Needs owner/action","OK"))</f>
        <v/>
      </c>
    </row>
    <row r="63" customFormat="false" ht="15" hidden="false" customHeight="false" outlineLevel="0" collapsed="false">
      <c r="A63" s="18"/>
      <c r="B63" s="25"/>
      <c r="C63" s="25"/>
      <c r="D63" s="25"/>
      <c r="E63" s="24"/>
      <c r="F63" s="18"/>
      <c r="G63" s="28" t="str">
        <f aca="false">IF(A63="","",IF(OR(D63="",F63=""),"Needs owner/action","OK"))</f>
        <v/>
      </c>
    </row>
    <row r="64" customFormat="false" ht="15" hidden="false" customHeight="false" outlineLevel="0" collapsed="false">
      <c r="A64" s="18"/>
      <c r="B64" s="25"/>
      <c r="C64" s="25"/>
      <c r="D64" s="25"/>
      <c r="E64" s="24"/>
      <c r="F64" s="18"/>
      <c r="G64" s="28" t="str">
        <f aca="false">IF(A64="","",IF(OR(D64="",F64=""),"Needs owner/action","OK"))</f>
        <v/>
      </c>
    </row>
    <row r="65" customFormat="false" ht="15" hidden="false" customHeight="false" outlineLevel="0" collapsed="false">
      <c r="A65" s="18"/>
      <c r="B65" s="25"/>
      <c r="C65" s="25"/>
      <c r="D65" s="25"/>
      <c r="E65" s="24"/>
      <c r="F65" s="18"/>
      <c r="G65" s="28" t="str">
        <f aca="false">IF(A65="","",IF(OR(D65="",F65=""),"Needs owner/action","OK"))</f>
        <v/>
      </c>
    </row>
    <row r="66" customFormat="false" ht="15" hidden="false" customHeight="false" outlineLevel="0" collapsed="false">
      <c r="A66" s="7" t="s">
        <v>95</v>
      </c>
      <c r="B66" s="27" t="n">
        <f aca="false">COUNTIF(C54:C65,"High")</f>
        <v>1</v>
      </c>
      <c r="F66" s="15"/>
    </row>
    <row r="67" customFormat="false" ht="15" hidden="false" customHeight="false" outlineLevel="0" collapsed="false">
      <c r="A67" s="15"/>
      <c r="F67" s="15"/>
    </row>
    <row r="68" customFormat="false" ht="19.5" hidden="false" customHeight="true" outlineLevel="0" collapsed="false">
      <c r="A68" s="6" t="s">
        <v>96</v>
      </c>
      <c r="B68" s="6"/>
      <c r="C68" s="6"/>
      <c r="D68" s="6"/>
      <c r="E68" s="6"/>
      <c r="F68" s="6"/>
      <c r="G68" s="6"/>
    </row>
    <row r="69" customFormat="false" ht="15" hidden="false" customHeight="true" outlineLevel="0" collapsed="false">
      <c r="A69" s="7" t="s">
        <v>97</v>
      </c>
      <c r="B69" s="7"/>
      <c r="C69" s="7"/>
      <c r="D69" s="9" t="s">
        <v>98</v>
      </c>
      <c r="E69" s="9" t="s">
        <v>99</v>
      </c>
      <c r="F69" s="7" t="s">
        <v>42</v>
      </c>
    </row>
    <row r="70" customFormat="false" ht="15" hidden="false" customHeight="true" outlineLevel="0" collapsed="false">
      <c r="A70" s="18" t="s">
        <v>100</v>
      </c>
      <c r="B70" s="18"/>
      <c r="C70" s="18"/>
      <c r="D70" s="25" t="s">
        <v>101</v>
      </c>
      <c r="E70" s="24" t="n">
        <v>46337</v>
      </c>
      <c r="F70" s="18" t="s">
        <v>102</v>
      </c>
    </row>
    <row r="71" customFormat="false" ht="15" hidden="false" customHeight="false" outlineLevel="0" collapsed="false">
      <c r="A71" s="18"/>
      <c r="B71" s="18"/>
      <c r="C71" s="18"/>
      <c r="D71" s="25"/>
      <c r="E71" s="24"/>
      <c r="F71" s="18"/>
    </row>
    <row r="72" customFormat="false" ht="15" hidden="false" customHeight="false" outlineLevel="0" collapsed="false">
      <c r="A72" s="18"/>
      <c r="B72" s="18"/>
      <c r="C72" s="18"/>
      <c r="D72" s="25"/>
      <c r="E72" s="24"/>
      <c r="F72" s="18"/>
    </row>
    <row r="73" customFormat="false" ht="15" hidden="false" customHeight="false" outlineLevel="0" collapsed="false">
      <c r="A73" s="18"/>
      <c r="B73" s="18"/>
      <c r="C73" s="18"/>
      <c r="D73" s="25"/>
      <c r="E73" s="24"/>
      <c r="F73" s="18"/>
    </row>
    <row r="74" customFormat="false" ht="15" hidden="false" customHeight="false" outlineLevel="0" collapsed="false">
      <c r="A74" s="15"/>
      <c r="F74" s="15"/>
    </row>
    <row r="75" customFormat="false" ht="15" hidden="false" customHeight="false" outlineLevel="0" collapsed="false">
      <c r="A75" s="29" t="s">
        <v>103</v>
      </c>
      <c r="B75" s="28" t="str">
        <f aca="false">IF(AND(B13="Red",COUNTIF(F70:F73,"Open")=0),"Status is Red: ask for a decision or help","OK")</f>
        <v>OK</v>
      </c>
      <c r="C75" s="28"/>
      <c r="D75" s="28"/>
      <c r="E75" s="28"/>
      <c r="F75" s="28"/>
    </row>
  </sheetData>
  <mergeCells count="47">
    <mergeCell ref="A4:G4"/>
    <mergeCell ref="B5:D5"/>
    <mergeCell ref="B6:D6"/>
    <mergeCell ref="B7:D7"/>
    <mergeCell ref="B8:D8"/>
    <mergeCell ref="B9:D9"/>
    <mergeCell ref="B10:D10"/>
    <mergeCell ref="A12:G12"/>
    <mergeCell ref="B13:C13"/>
    <mergeCell ref="B14:G17"/>
    <mergeCell ref="A19:G19"/>
    <mergeCell ref="C20:E20"/>
    <mergeCell ref="F20:G20"/>
    <mergeCell ref="C21:E21"/>
    <mergeCell ref="F21:G21"/>
    <mergeCell ref="C22:E22"/>
    <mergeCell ref="F22:G22"/>
    <mergeCell ref="C23:E23"/>
    <mergeCell ref="F23:G23"/>
    <mergeCell ref="C24:E24"/>
    <mergeCell ref="F24:G24"/>
    <mergeCell ref="C25:E25"/>
    <mergeCell ref="F25:G25"/>
    <mergeCell ref="A27:G27"/>
    <mergeCell ref="A43:G43"/>
    <mergeCell ref="A44:C44"/>
    <mergeCell ref="D44:G44"/>
    <mergeCell ref="A45:C45"/>
    <mergeCell ref="D45:G45"/>
    <mergeCell ref="A46:C46"/>
    <mergeCell ref="D46:G46"/>
    <mergeCell ref="A47:C47"/>
    <mergeCell ref="D47:G47"/>
    <mergeCell ref="A48:C48"/>
    <mergeCell ref="D48:G48"/>
    <mergeCell ref="A49:C49"/>
    <mergeCell ref="D49:G49"/>
    <mergeCell ref="A50:C50"/>
    <mergeCell ref="D50:G50"/>
    <mergeCell ref="A52:G52"/>
    <mergeCell ref="A68:G68"/>
    <mergeCell ref="A69:C69"/>
    <mergeCell ref="A70:C70"/>
    <mergeCell ref="A71:C71"/>
    <mergeCell ref="A72:C72"/>
    <mergeCell ref="A73:C73"/>
    <mergeCell ref="B75:F75"/>
  </mergeCells>
  <conditionalFormatting sqref="B13">
    <cfRule type="cellIs" priority="2" operator="equal" aboveAverage="0" equalAverage="0" bottom="0" percent="0" rank="0" text="" dxfId="0">
      <formula>"Green"</formula>
    </cfRule>
    <cfRule type="cellIs" priority="3" operator="equal" aboveAverage="0" equalAverage="0" bottom="0" percent="0" rank="0" text="" dxfId="1">
      <formula>"Amber"</formula>
    </cfRule>
    <cfRule type="cellIs" priority="4" operator="equal" aboveAverage="0" equalAverage="0" bottom="0" percent="0" rank="0" text="" dxfId="2">
      <formula>"Red"</formula>
    </cfRule>
  </conditionalFormatting>
  <conditionalFormatting sqref="B21:C25">
    <cfRule type="cellIs" priority="5" operator="equal" aboveAverage="0" equalAverage="0" bottom="0" percent="0" rank="0" text="" dxfId="0">
      <formula>"Green"</formula>
    </cfRule>
    <cfRule type="cellIs" priority="6" operator="equal" aboveAverage="0" equalAverage="0" bottom="0" percent="0" rank="0" text="" dxfId="1">
      <formula>"Amber"</formula>
    </cfRule>
    <cfRule type="cellIs" priority="7" operator="equal" aboveAverage="0" equalAverage="0" bottom="0" percent="0" rank="0" text="" dxfId="2">
      <formula>"Red"</formula>
    </cfRule>
  </conditionalFormatting>
  <conditionalFormatting sqref="G54:G65">
    <cfRule type="cellIs" priority="8" operator="equal" aboveAverage="0" equalAverage="0" bottom="0" percent="0" rank="0" text="" dxfId="3">
      <formula>"OK"</formula>
    </cfRule>
    <cfRule type="cellIs" priority="9" operator="equal" aboveAverage="0" equalAverage="0" bottom="0" percent="0" rank="0" text="" dxfId="1">
      <formula>"Needs owner/action"</formula>
    </cfRule>
  </conditionalFormatting>
  <conditionalFormatting sqref="C54:C65">
    <cfRule type="cellIs" priority="10" operator="equal" aboveAverage="0" equalAverage="0" bottom="0" percent="0" rank="0" text="" dxfId="4">
      <formula>"High"</formula>
    </cfRule>
  </conditionalFormatting>
  <dataValidations count="6">
    <dataValidation allowBlank="true" errorStyle="stop" operator="between" showDropDown="false" showErrorMessage="false" showInputMessage="false" sqref="B9" type="list">
      <formula1>"Weekly,Every 2 weeks,Monthly,Phase end"</formula1>
      <formula2>0</formula2>
    </dataValidation>
    <dataValidation allowBlank="false" errorStyle="stop" operator="between" showDropDown="false" showErrorMessage="false" showInputMessage="false" sqref="B21:B25" type="list">
      <formula1>"Green,Amber,Red"</formula1>
      <formula2>0</formula2>
    </dataValidation>
    <dataValidation allowBlank="true" errorStyle="stop" operator="between" showDropDown="false" showErrorMessage="false" showInputMessage="false" sqref="C29:C40" type="list">
      <formula1>"Not started,In progress,Done,Late,At risk"</formula1>
      <formula2>0</formula2>
    </dataValidation>
    <dataValidation allowBlank="true" errorStyle="stop" operator="between" showDropDown="false" showErrorMessage="false" showInputMessage="false" sqref="B54:B65" type="list">
      <formula1>"Risk,Issue"</formula1>
      <formula2>0</formula2>
    </dataValidation>
    <dataValidation allowBlank="true" errorStyle="stop" operator="between" showDropDown="false" showErrorMessage="false" showInputMessage="false" sqref="C54:C65" type="list">
      <formula1>"High,Medium,Low"</formula1>
      <formula2>0</formula2>
    </dataValidation>
    <dataValidation allowBlank="true" errorStyle="stop" operator="between" showDropDown="false" showErrorMessage="false" showInputMessage="false" sqref="F70:F73" type="list">
      <formula1>"Open,Decided,Withdrawn"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4"/>
    <col collapsed="false" customWidth="true" hidden="false" outlineLevel="0" max="4" min="3" style="0" width="11"/>
    <col collapsed="false" customWidth="true" hidden="false" outlineLevel="0" max="6" min="5" style="0" width="13"/>
    <col collapsed="false" customWidth="true" hidden="false" outlineLevel="0" max="7" min="7" style="0" width="14"/>
    <col collapsed="false" customWidth="true" hidden="false" outlineLevel="0" max="8" min="8" style="0" width="11"/>
    <col collapsed="false" customWidth="true" hidden="false" outlineLevel="0" max="9" min="9" style="0" width="40"/>
  </cols>
  <sheetData>
    <row r="1" customFormat="false" ht="19.7" hidden="false" customHeight="false" outlineLevel="0" collapsed="false">
      <c r="A1" s="30" t="s">
        <v>104</v>
      </c>
    </row>
    <row r="2" customFormat="false" ht="15" hidden="false" customHeight="false" outlineLevel="0" collapsed="false">
      <c r="A2" s="5" t="s">
        <v>105</v>
      </c>
    </row>
    <row r="4" customFormat="false" ht="23.85" hidden="false" customHeight="false" outlineLevel="0" collapsed="false">
      <c r="A4" s="31" t="s">
        <v>27</v>
      </c>
      <c r="B4" s="31" t="s">
        <v>37</v>
      </c>
      <c r="C4" s="31" t="s">
        <v>106</v>
      </c>
      <c r="D4" s="31" t="s">
        <v>107</v>
      </c>
      <c r="E4" s="31" t="s">
        <v>108</v>
      </c>
      <c r="F4" s="31" t="s">
        <v>109</v>
      </c>
      <c r="G4" s="31" t="s">
        <v>110</v>
      </c>
      <c r="H4" s="31" t="s">
        <v>111</v>
      </c>
      <c r="I4" s="31" t="s">
        <v>112</v>
      </c>
    </row>
    <row r="5" customFormat="false" ht="15" hidden="false" customHeight="false" outlineLevel="0" collapsed="false">
      <c r="A5" s="24" t="n">
        <v>46312</v>
      </c>
      <c r="B5" s="25" t="s">
        <v>51</v>
      </c>
      <c r="C5" s="32" t="n">
        <v>0.35</v>
      </c>
      <c r="D5" s="32" t="n">
        <v>0.36</v>
      </c>
      <c r="E5" s="33" t="n">
        <v>120000</v>
      </c>
      <c r="F5" s="33" t="n">
        <v>50000</v>
      </c>
      <c r="G5" s="34" t="n">
        <f aca="false">IF(OR(C5="",D5=""),"",ROUND((D5-C5)*100,0))</f>
        <v>1</v>
      </c>
      <c r="H5" s="35" t="n">
        <f aca="false">IF(OR(F5="",F5=0,D5=""),"",E5*D5/F5)</f>
        <v>0.864</v>
      </c>
      <c r="I5" s="25" t="s">
        <v>113</v>
      </c>
    </row>
    <row r="6" customFormat="false" ht="15" hidden="false" customHeight="false" outlineLevel="0" collapsed="false">
      <c r="A6" s="24" t="n">
        <v>46319</v>
      </c>
      <c r="B6" s="25" t="s">
        <v>51</v>
      </c>
      <c r="C6" s="32" t="n">
        <v>0.45</v>
      </c>
      <c r="D6" s="32" t="n">
        <v>0.43</v>
      </c>
      <c r="E6" s="33" t="n">
        <v>120000</v>
      </c>
      <c r="F6" s="33" t="n">
        <v>58000</v>
      </c>
      <c r="G6" s="34" t="n">
        <f aca="false">IF(OR(C6="",D6=""),"",ROUND((D6-C6)*100,0))</f>
        <v>-2</v>
      </c>
      <c r="H6" s="35" t="n">
        <f aca="false">IF(OR(F6="",F6=0,D6=""),"",E6*D6/F6)</f>
        <v>0.889655172413793</v>
      </c>
      <c r="I6" s="25" t="s">
        <v>114</v>
      </c>
    </row>
    <row r="7" customFormat="false" ht="15" hidden="false" customHeight="false" outlineLevel="0" collapsed="false">
      <c r="A7" s="24" t="n">
        <v>46326</v>
      </c>
      <c r="B7" s="25" t="s">
        <v>46</v>
      </c>
      <c r="C7" s="32" t="n">
        <v>0.52</v>
      </c>
      <c r="D7" s="32" t="n">
        <v>0.47</v>
      </c>
      <c r="E7" s="33" t="n">
        <v>120000</v>
      </c>
      <c r="F7" s="33" t="n">
        <v>64000</v>
      </c>
      <c r="G7" s="34" t="n">
        <f aca="false">IF(OR(C7="",D7=""),"",ROUND((D7-C7)*100,0))</f>
        <v>-5</v>
      </c>
      <c r="H7" s="35" t="n">
        <f aca="false">IF(OR(F7="",F7=0,D7=""),"",E7*D7/F7)</f>
        <v>0.88125</v>
      </c>
      <c r="I7" s="25" t="s">
        <v>115</v>
      </c>
    </row>
    <row r="8" customFormat="false" ht="15" hidden="false" customHeight="false" outlineLevel="0" collapsed="false">
      <c r="A8" s="24" t="n">
        <v>46333</v>
      </c>
      <c r="B8" s="25" t="s">
        <v>46</v>
      </c>
      <c r="C8" s="32" t="n">
        <v>0.6</v>
      </c>
      <c r="D8" s="32" t="n">
        <v>0.52</v>
      </c>
      <c r="E8" s="33" t="n">
        <v>120000</v>
      </c>
      <c r="F8" s="33" t="n">
        <v>70000</v>
      </c>
      <c r="G8" s="34" t="n">
        <f aca="false">IF(OR(C8="",D8=""),"",ROUND((D8-C8)*100,0))</f>
        <v>-8</v>
      </c>
      <c r="H8" s="35" t="n">
        <f aca="false">IF(OR(F8="",F8=0,D8=""),"",E8*D8/F8)</f>
        <v>0.891428571428572</v>
      </c>
      <c r="I8" s="25" t="s">
        <v>116</v>
      </c>
    </row>
    <row r="9" customFormat="false" ht="15" hidden="false" customHeight="false" outlineLevel="0" collapsed="false">
      <c r="A9" s="24"/>
      <c r="B9" s="25"/>
      <c r="C9" s="32"/>
      <c r="D9" s="32"/>
      <c r="E9" s="33"/>
      <c r="F9" s="33"/>
      <c r="G9" s="34" t="str">
        <f aca="false">IF(OR(C9="",D9=""),"",ROUND((D9-C9)*100,0))</f>
        <v/>
      </c>
      <c r="H9" s="35" t="str">
        <f aca="false">IF(OR(F9="",F9=0,D9=""),"",E9*D9/F9)</f>
        <v/>
      </c>
      <c r="I9" s="25"/>
    </row>
    <row r="10" customFormat="false" ht="15" hidden="false" customHeight="false" outlineLevel="0" collapsed="false">
      <c r="A10" s="24"/>
      <c r="B10" s="25"/>
      <c r="C10" s="32"/>
      <c r="D10" s="32"/>
      <c r="E10" s="33"/>
      <c r="F10" s="33"/>
      <c r="G10" s="34" t="str">
        <f aca="false">IF(OR(C10="",D10=""),"",ROUND((D10-C10)*100,0))</f>
        <v/>
      </c>
      <c r="H10" s="35" t="str">
        <f aca="false">IF(OR(F10="",F10=0,D10=""),"",E10*D10/F10)</f>
        <v/>
      </c>
      <c r="I10" s="25"/>
    </row>
    <row r="11" customFormat="false" ht="15" hidden="false" customHeight="false" outlineLevel="0" collapsed="false">
      <c r="A11" s="24"/>
      <c r="B11" s="25"/>
      <c r="C11" s="32"/>
      <c r="D11" s="32"/>
      <c r="E11" s="33"/>
      <c r="F11" s="33"/>
      <c r="G11" s="34" t="str">
        <f aca="false">IF(OR(C11="",D11=""),"",ROUND((D11-C11)*100,0))</f>
        <v/>
      </c>
      <c r="H11" s="35" t="str">
        <f aca="false">IF(OR(F11="",F11=0,D11=""),"",E11*D11/F11)</f>
        <v/>
      </c>
      <c r="I11" s="25"/>
    </row>
    <row r="12" customFormat="false" ht="15" hidden="false" customHeight="false" outlineLevel="0" collapsed="false">
      <c r="A12" s="24"/>
      <c r="B12" s="25"/>
      <c r="C12" s="32"/>
      <c r="D12" s="32"/>
      <c r="E12" s="33"/>
      <c r="F12" s="33"/>
      <c r="G12" s="34" t="str">
        <f aca="false">IF(OR(C12="",D12=""),"",ROUND((D12-C12)*100,0))</f>
        <v/>
      </c>
      <c r="H12" s="35" t="str">
        <f aca="false">IF(OR(F12="",F12=0,D12=""),"",E12*D12/F12)</f>
        <v/>
      </c>
      <c r="I12" s="25"/>
    </row>
    <row r="13" customFormat="false" ht="15" hidden="false" customHeight="false" outlineLevel="0" collapsed="false">
      <c r="A13" s="24"/>
      <c r="B13" s="25"/>
      <c r="C13" s="32"/>
      <c r="D13" s="32"/>
      <c r="E13" s="33"/>
      <c r="F13" s="33"/>
      <c r="G13" s="34" t="str">
        <f aca="false">IF(OR(C13="",D13=""),"",ROUND((D13-C13)*100,0))</f>
        <v/>
      </c>
      <c r="H13" s="35" t="str">
        <f aca="false">IF(OR(F13="",F13=0,D13=""),"",E13*D13/F13)</f>
        <v/>
      </c>
      <c r="I13" s="25"/>
    </row>
    <row r="14" customFormat="false" ht="15" hidden="false" customHeight="false" outlineLevel="0" collapsed="false">
      <c r="A14" s="24"/>
      <c r="B14" s="25"/>
      <c r="C14" s="32"/>
      <c r="D14" s="32"/>
      <c r="E14" s="33"/>
      <c r="F14" s="33"/>
      <c r="G14" s="34" t="str">
        <f aca="false">IF(OR(C14="",D14=""),"",ROUND((D14-C14)*100,0))</f>
        <v/>
      </c>
      <c r="H14" s="35" t="str">
        <f aca="false">IF(OR(F14="",F14=0,D14=""),"",E14*D14/F14)</f>
        <v/>
      </c>
      <c r="I14" s="25"/>
    </row>
    <row r="15" customFormat="false" ht="15" hidden="false" customHeight="false" outlineLevel="0" collapsed="false">
      <c r="A15" s="24"/>
      <c r="B15" s="25"/>
      <c r="C15" s="32"/>
      <c r="D15" s="32"/>
      <c r="E15" s="33"/>
      <c r="F15" s="33"/>
      <c r="G15" s="34" t="str">
        <f aca="false">IF(OR(C15="",D15=""),"",ROUND((D15-C15)*100,0))</f>
        <v/>
      </c>
      <c r="H15" s="35" t="str">
        <f aca="false">IF(OR(F15="",F15=0,D15=""),"",E15*D15/F15)</f>
        <v/>
      </c>
      <c r="I15" s="25"/>
    </row>
    <row r="16" customFormat="false" ht="15" hidden="false" customHeight="false" outlineLevel="0" collapsed="false">
      <c r="A16" s="24"/>
      <c r="B16" s="25"/>
      <c r="C16" s="32"/>
      <c r="D16" s="32"/>
      <c r="E16" s="33"/>
      <c r="F16" s="33"/>
      <c r="G16" s="34" t="str">
        <f aca="false">IF(OR(C16="",D16=""),"",ROUND((D16-C16)*100,0))</f>
        <v/>
      </c>
      <c r="H16" s="35" t="str">
        <f aca="false">IF(OR(F16="",F16=0,D16=""),"",E16*D16/F16)</f>
        <v/>
      </c>
      <c r="I16" s="25"/>
    </row>
    <row r="17" customFormat="false" ht="15" hidden="false" customHeight="false" outlineLevel="0" collapsed="false">
      <c r="A17" s="24"/>
      <c r="B17" s="25"/>
      <c r="C17" s="32"/>
      <c r="D17" s="32"/>
      <c r="E17" s="33"/>
      <c r="F17" s="33"/>
      <c r="G17" s="34" t="str">
        <f aca="false">IF(OR(C17="",D17=""),"",ROUND((D17-C17)*100,0))</f>
        <v/>
      </c>
      <c r="H17" s="35" t="str">
        <f aca="false">IF(OR(F17="",F17=0,D17=""),"",E17*D17/F17)</f>
        <v/>
      </c>
      <c r="I17" s="25"/>
    </row>
    <row r="18" customFormat="false" ht="15" hidden="false" customHeight="false" outlineLevel="0" collapsed="false">
      <c r="A18" s="24"/>
      <c r="B18" s="25"/>
      <c r="C18" s="32"/>
      <c r="D18" s="32"/>
      <c r="E18" s="33"/>
      <c r="F18" s="33"/>
      <c r="G18" s="34" t="str">
        <f aca="false">IF(OR(C18="",D18=""),"",ROUND((D18-C18)*100,0))</f>
        <v/>
      </c>
      <c r="H18" s="35" t="str">
        <f aca="false">IF(OR(F18="",F18=0,D18=""),"",E18*D18/F18)</f>
        <v/>
      </c>
      <c r="I18" s="25"/>
    </row>
    <row r="19" customFormat="false" ht="15" hidden="false" customHeight="false" outlineLevel="0" collapsed="false">
      <c r="A19" s="24"/>
      <c r="B19" s="25"/>
      <c r="C19" s="32"/>
      <c r="D19" s="32"/>
      <c r="E19" s="33"/>
      <c r="F19" s="33"/>
      <c r="G19" s="34" t="str">
        <f aca="false">IF(OR(C19="",D19=""),"",ROUND((D19-C19)*100,0))</f>
        <v/>
      </c>
      <c r="H19" s="35" t="str">
        <f aca="false">IF(OR(F19="",F19=0,D19=""),"",E19*D19/F19)</f>
        <v/>
      </c>
      <c r="I19" s="25"/>
    </row>
    <row r="20" customFormat="false" ht="15" hidden="false" customHeight="false" outlineLevel="0" collapsed="false">
      <c r="A20" s="24"/>
      <c r="B20" s="25"/>
      <c r="C20" s="32"/>
      <c r="D20" s="32"/>
      <c r="E20" s="33"/>
      <c r="F20" s="33"/>
      <c r="G20" s="34" t="str">
        <f aca="false">IF(OR(C20="",D20=""),"",ROUND((D20-C20)*100,0))</f>
        <v/>
      </c>
      <c r="H20" s="35" t="str">
        <f aca="false">IF(OR(F20="",F20=0,D20=""),"",E20*D20/F20)</f>
        <v/>
      </c>
      <c r="I20" s="25"/>
    </row>
    <row r="21" customFormat="false" ht="15" hidden="false" customHeight="false" outlineLevel="0" collapsed="false">
      <c r="A21" s="24"/>
      <c r="B21" s="25"/>
      <c r="C21" s="32"/>
      <c r="D21" s="32"/>
      <c r="E21" s="33"/>
      <c r="F21" s="33"/>
      <c r="G21" s="34" t="str">
        <f aca="false">IF(OR(C21="",D21=""),"",ROUND((D21-C21)*100,0))</f>
        <v/>
      </c>
      <c r="H21" s="35" t="str">
        <f aca="false">IF(OR(F21="",F21=0,D21=""),"",E21*D21/F21)</f>
        <v/>
      </c>
      <c r="I21" s="25"/>
    </row>
    <row r="22" customFormat="false" ht="15" hidden="false" customHeight="false" outlineLevel="0" collapsed="false">
      <c r="A22" s="24"/>
      <c r="B22" s="25"/>
      <c r="C22" s="32"/>
      <c r="D22" s="32"/>
      <c r="E22" s="33"/>
      <c r="F22" s="33"/>
      <c r="G22" s="34" t="str">
        <f aca="false">IF(OR(C22="",D22=""),"",ROUND((D22-C22)*100,0))</f>
        <v/>
      </c>
      <c r="H22" s="35" t="str">
        <f aca="false">IF(OR(F22="",F22=0,D22=""),"",E22*D22/F22)</f>
        <v/>
      </c>
      <c r="I22" s="25"/>
    </row>
    <row r="23" customFormat="false" ht="15" hidden="false" customHeight="false" outlineLevel="0" collapsed="false">
      <c r="A23" s="24"/>
      <c r="B23" s="25"/>
      <c r="C23" s="32"/>
      <c r="D23" s="32"/>
      <c r="E23" s="33"/>
      <c r="F23" s="33"/>
      <c r="G23" s="34" t="str">
        <f aca="false">IF(OR(C23="",D23=""),"",ROUND((D23-C23)*100,0))</f>
        <v/>
      </c>
      <c r="H23" s="35" t="str">
        <f aca="false">IF(OR(F23="",F23=0,D23=""),"",E23*D23/F23)</f>
        <v/>
      </c>
      <c r="I23" s="25"/>
    </row>
    <row r="24" customFormat="false" ht="15" hidden="false" customHeight="false" outlineLevel="0" collapsed="false">
      <c r="A24" s="24"/>
      <c r="B24" s="25"/>
      <c r="C24" s="32"/>
      <c r="D24" s="32"/>
      <c r="E24" s="33"/>
      <c r="F24" s="33"/>
      <c r="G24" s="34" t="str">
        <f aca="false">IF(OR(C24="",D24=""),"",ROUND((D24-C24)*100,0))</f>
        <v/>
      </c>
      <c r="H24" s="35" t="str">
        <f aca="false">IF(OR(F24="",F24=0,D24=""),"",E24*D24/F24)</f>
        <v/>
      </c>
      <c r="I24" s="25"/>
    </row>
    <row r="25" customFormat="false" ht="15" hidden="false" customHeight="false" outlineLevel="0" collapsed="false">
      <c r="A25" s="24"/>
      <c r="B25" s="25"/>
      <c r="C25" s="32"/>
      <c r="D25" s="32"/>
      <c r="E25" s="33"/>
      <c r="F25" s="33"/>
      <c r="G25" s="34" t="str">
        <f aca="false">IF(OR(C25="",D25=""),"",ROUND((D25-C25)*100,0))</f>
        <v/>
      </c>
      <c r="H25" s="35" t="str">
        <f aca="false">IF(OR(F25="",F25=0,D25=""),"",E25*D25/F25)</f>
        <v/>
      </c>
      <c r="I25" s="25"/>
    </row>
    <row r="26" customFormat="false" ht="15" hidden="false" customHeight="false" outlineLevel="0" collapsed="false">
      <c r="A26" s="24"/>
      <c r="B26" s="25"/>
      <c r="C26" s="32"/>
      <c r="D26" s="32"/>
      <c r="E26" s="33"/>
      <c r="F26" s="33"/>
      <c r="G26" s="34" t="str">
        <f aca="false">IF(OR(C26="",D26=""),"",ROUND((D26-C26)*100,0))</f>
        <v/>
      </c>
      <c r="H26" s="35" t="str">
        <f aca="false">IF(OR(F26="",F26=0,D26=""),"",E26*D26/F26)</f>
        <v/>
      </c>
      <c r="I26" s="25"/>
    </row>
    <row r="27" customFormat="false" ht="15" hidden="false" customHeight="false" outlineLevel="0" collapsed="false">
      <c r="A27" s="24"/>
      <c r="B27" s="25"/>
      <c r="C27" s="32"/>
      <c r="D27" s="32"/>
      <c r="E27" s="33"/>
      <c r="F27" s="33"/>
      <c r="G27" s="34" t="str">
        <f aca="false">IF(OR(C27="",D27=""),"",ROUND((D27-C27)*100,0))</f>
        <v/>
      </c>
      <c r="H27" s="35" t="str">
        <f aca="false">IF(OR(F27="",F27=0,D27=""),"",E27*D27/F27)</f>
        <v/>
      </c>
      <c r="I27" s="25"/>
    </row>
    <row r="28" customFormat="false" ht="15" hidden="false" customHeight="false" outlineLevel="0" collapsed="false">
      <c r="A28" s="24"/>
      <c r="B28" s="25"/>
      <c r="C28" s="32"/>
      <c r="D28" s="32"/>
      <c r="E28" s="33"/>
      <c r="F28" s="33"/>
      <c r="G28" s="34" t="str">
        <f aca="false">IF(OR(C28="",D28=""),"",ROUND((D28-C28)*100,0))</f>
        <v/>
      </c>
      <c r="H28" s="35" t="str">
        <f aca="false">IF(OR(F28="",F28=0,D28=""),"",E28*D28/F28)</f>
        <v/>
      </c>
      <c r="I28" s="25"/>
    </row>
    <row r="29" customFormat="false" ht="15" hidden="false" customHeight="false" outlineLevel="0" collapsed="false">
      <c r="A29" s="24"/>
      <c r="B29" s="25"/>
      <c r="C29" s="32"/>
      <c r="D29" s="32"/>
      <c r="E29" s="33"/>
      <c r="F29" s="33"/>
      <c r="G29" s="34" t="str">
        <f aca="false">IF(OR(C29="",D29=""),"",ROUND((D29-C29)*100,0))</f>
        <v/>
      </c>
      <c r="H29" s="35" t="str">
        <f aca="false">IF(OR(F29="",F29=0,D29=""),"",E29*D29/F29)</f>
        <v/>
      </c>
      <c r="I29" s="25"/>
    </row>
    <row r="30" customFormat="false" ht="15" hidden="false" customHeight="false" outlineLevel="0" collapsed="false">
      <c r="A30" s="24"/>
      <c r="B30" s="25"/>
      <c r="C30" s="32"/>
      <c r="D30" s="32"/>
      <c r="E30" s="33"/>
      <c r="F30" s="33"/>
      <c r="G30" s="34" t="str">
        <f aca="false">IF(OR(C30="",D30=""),"",ROUND((D30-C30)*100,0))</f>
        <v/>
      </c>
      <c r="H30" s="35" t="str">
        <f aca="false">IF(OR(F30="",F30=0,D30=""),"",E30*D30/F30)</f>
        <v/>
      </c>
      <c r="I30" s="25"/>
    </row>
    <row r="31" customFormat="false" ht="15" hidden="false" customHeight="false" outlineLevel="0" collapsed="false">
      <c r="A31" s="24"/>
      <c r="B31" s="25"/>
      <c r="C31" s="32"/>
      <c r="D31" s="32"/>
      <c r="E31" s="33"/>
      <c r="F31" s="33"/>
      <c r="G31" s="34" t="str">
        <f aca="false">IF(OR(C31="",D31=""),"",ROUND((D31-C31)*100,0))</f>
        <v/>
      </c>
      <c r="H31" s="35" t="str">
        <f aca="false">IF(OR(F31="",F31=0,D31=""),"",E31*D31/F31)</f>
        <v/>
      </c>
      <c r="I31" s="25"/>
    </row>
    <row r="32" customFormat="false" ht="15" hidden="false" customHeight="false" outlineLevel="0" collapsed="false">
      <c r="A32" s="24"/>
      <c r="B32" s="25"/>
      <c r="C32" s="32"/>
      <c r="D32" s="32"/>
      <c r="E32" s="33"/>
      <c r="F32" s="33"/>
      <c r="G32" s="34" t="str">
        <f aca="false">IF(OR(C32="",D32=""),"",ROUND((D32-C32)*100,0))</f>
        <v/>
      </c>
      <c r="H32" s="35" t="str">
        <f aca="false">IF(OR(F32="",F32=0,D32=""),"",E32*D32/F32)</f>
        <v/>
      </c>
      <c r="I32" s="25"/>
    </row>
    <row r="33" customFormat="false" ht="15" hidden="false" customHeight="false" outlineLevel="0" collapsed="false">
      <c r="A33" s="24"/>
      <c r="B33" s="25"/>
      <c r="C33" s="32"/>
      <c r="D33" s="32"/>
      <c r="E33" s="33"/>
      <c r="F33" s="33"/>
      <c r="G33" s="34" t="str">
        <f aca="false">IF(OR(C33="",D33=""),"",ROUND((D33-C33)*100,0))</f>
        <v/>
      </c>
      <c r="H33" s="35" t="str">
        <f aca="false">IF(OR(F33="",F33=0,D33=""),"",E33*D33/F33)</f>
        <v/>
      </c>
      <c r="I33" s="25"/>
    </row>
    <row r="34" customFormat="false" ht="15" hidden="false" customHeight="false" outlineLevel="0" collapsed="false">
      <c r="A34" s="24"/>
      <c r="B34" s="25"/>
      <c r="C34" s="32"/>
      <c r="D34" s="32"/>
      <c r="E34" s="33"/>
      <c r="F34" s="33"/>
      <c r="G34" s="34" t="str">
        <f aca="false">IF(OR(C34="",D34=""),"",ROUND((D34-C34)*100,0))</f>
        <v/>
      </c>
      <c r="H34" s="35" t="str">
        <f aca="false">IF(OR(F34="",F34=0,D34=""),"",E34*D34/F34)</f>
        <v/>
      </c>
      <c r="I34" s="25"/>
    </row>
  </sheetData>
  <conditionalFormatting sqref="B5:B34">
    <cfRule type="cellIs" priority="2" operator="equal" aboveAverage="0" equalAverage="0" bottom="0" percent="0" rank="0" text="" dxfId="0">
      <formula>"Green"</formula>
    </cfRule>
    <cfRule type="cellIs" priority="3" operator="equal" aboveAverage="0" equalAverage="0" bottom="0" percent="0" rank="0" text="" dxfId="1">
      <formula>"Amber"</formula>
    </cfRule>
    <cfRule type="cellIs" priority="4" operator="equal" aboveAverage="0" equalAverage="0" bottom="0" percent="0" rank="0" text="" dxfId="2">
      <formula>"Red"</formula>
    </cfRule>
  </conditionalFormatting>
  <dataValidations count="1">
    <dataValidation allowBlank="true" errorStyle="stop" operator="between" showDropDown="false" showErrorMessage="false" showInputMessage="false" sqref="B5:B34" type="list">
      <formula1>"Green,Amber,Red"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2026-11-07T15:31:40Z</dcterms:created>
  <dc:creator>openpyxl</dc:creator>
  <dc:description/>
  <dc:language>en-US</dc:language>
  <cp:lastModifiedBy/>
  <dcterms:modified xsi:type="dcterms:W3CDTF">2026-11-07T10:31:40Z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